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<sst xmlns="http://schemas.openxmlformats.org/spreadsheetml/2006/main" count="385" uniqueCount="251">
  <si>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</si>
  <si>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</si>
  <si>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</si>
  <si>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</si>
  <si>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</si>
  <si>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</si>
  <si>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</si>
  <si>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</si>
  <si>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</si>
  <si>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</si>
  <si>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</si>
  <si>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</si>
  <si>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</si>
  <si>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</si>
  <si>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</si>
  <si>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</si>
  <si>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</si>
  <si>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</si>
  <si>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</si>
  <si>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</si>
  <si>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</si>
  <si>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</si>
  <si>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</si>
  <si>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</si>
  <si>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</si>
  <si>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</si>
  <si>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</si>
  <si>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</si>
  <si>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</si>
  <si>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</si>
  <si>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</si>
  <si>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</si>
  <si>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</si>
  <si>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</si>
  <si>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</si>
  <si>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</si>
  <si>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</si>
  <si>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</si>
  <si>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</si>
  <si>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</si>
  <si>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</si>
  <si>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</si>
  <si>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</si>
  <si>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</si>
  <si>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</si>
  <si>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</si>
  <si>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</si>
  <si>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</si>
  <si>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</si>
  <si>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</si>
  <si>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</si>
  <si>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</si>
  <si>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</si>
  <si>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</si>
  <si>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</si>
  <si>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</si>
  <si>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</si>
  <si>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</si>
  <si>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</si>
  <si>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</si>
  <si>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</si>
  <si>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</si>
  <si>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</si>
  <si>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</si>
  <si>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</si>
  <si>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</si>
  <si>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</si>
  <si>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</si>
  <si>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</si>
  <si>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</si>
  <si>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</si>
  <si>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</si>
  <si>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</si>
  <si>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</si>
  <si>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</si>
  <si>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</si>
  <si>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</si>
  <si>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</si>
  <si>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</si>
  <si>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</si>
  <si>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</si>
  <si>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</si>
  <si>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</si>
  <si>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</si>
  <si>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</si>
  <si>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</si>
  <si>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</si>
  <si>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</si>
  <si>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</si>
  <si>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</si>
  <si>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</si>
  <si>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</si>
  <si>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</si>
  <si>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</si>
  <si>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</si>
  <si>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</si>
  <si>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</si>
  <si>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</si>
  <si>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</si>
  <si>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</si>
  <si>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</si>
  <si>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</si>
  <si>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</si>
  <si>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</si>
  <si>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</si>
  <si>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</si>
  <si>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</si>
  <si>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</si>
  <si>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</si>
  <si>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</si>
  <si>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</si>
  <si>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</si>
  <si>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</si>
  <si>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</si>
  <si>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</si>
  <si>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</si>
  <si>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</si>
  <si>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</si>
  <si>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</si>
  <si>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</si>
  <si>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</si>
  <si>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</si>
  <si>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</si>
  <si>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</si>
  <si>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</si>
  <si>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</si>
  <si>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</si>
  <si>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</si>
  <si>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</si>
  <si>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</si>
  <si>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</si>
  <si>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</si>
  <si>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</si>
  <si>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</si>
  <si>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</si>
  <si>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</si>
  <si>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</si>
  <si>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</si>
  <si>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</si>
  <si>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</si>
  <si>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</si>
  <si>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</si>
  <si>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</si>
  <si>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</si>
  <si>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</si>
  <si>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</si>
  <si>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</si>
  <si>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</si>
  <si>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</si>
  <si>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</si>
  <si>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</si>
  <si>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</si>
  <si>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</si>
  <si>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</si>
  <si>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</si>
  <si>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</si>
  <si>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</si>
  <si>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</si>
  <si>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</si>
  <si>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</si>
  <si>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</si>
  <si>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</si>
  <si>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</si>
  <si>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</si>
  <si>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</si>
  <si>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</si>
  <si>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</si>
  <si>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</si>
  <si>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</si>
  <si>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</si>
  <si>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</si>
  <si>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</si>
  <si>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</si>
  <si>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</si>
  <si>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</si>
  <si>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</si>
  <si>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</si>
  <si>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</si>
  <si>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</si>
  <si>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</si>
  <si>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</si>
  <si>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</si>
  <si>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</si>
  <si>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</si>
  <si>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</si>
  <si>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</si>
  <si>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</si>
  <si>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</si>
  <si>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</si>
  <si>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</si>
  <si>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</si>
  <si>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</si>
  <si>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</si>
  <si>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</si>
  <si>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</si>
  <si>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</si>
  <si>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</si>
  <si>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</si>
  <si>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</si>
  <si>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</si>
  <si>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</si>
  <si>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</si>
  <si>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</si>
  <si>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</si>
  <si>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</si>
  <si>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</si>
  <si>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</si>
  <si>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</si>
  <si>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</si>
  <si>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</si>
  <si>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</si>
  <si>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</si>
  <si>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</si>
  <si>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</si>
  <si>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</si>
  <si>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</si>
  <si>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</si>
  <si>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</si>
  <si>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</si>
  <si>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</si>
  <si>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</si>
  <si>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</si>
  <si>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</si>
  <si>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</si>
  <si>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</si>
  <si>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</si>
  <si>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</si>
  <si>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</si>
  <si>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</si>
  <si>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</si>
  <si>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</si>
  <si>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</si>
  <si>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</si>
  <si>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</si>
  <si>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</si>
  <si>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</si>
  <si>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</si>
  <si>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</si>
  <si>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</si>
  <si>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</si>
  <si>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</si>
  <si>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</si>
  <si>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</si>
  <si>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</si>
  <si>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</si>
  <si>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</si>
  <si>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</si>
  <si>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</si>
  <si>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</si>
  <si>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&amp;Văn bản số 2832/SXD-QLXD ngày 12/10/2021 của Sở Xây dựng tỉnh Cà Mau</t>
  </si>
  <si>
    <t>(Theo TCBC thời điểm tháng 10/2021 của TĐ Xăng dầu VN Petrolimex
và QĐ số 648/QĐ-BCT ngày 20/3/2019 của Bộ Công thương)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</si>
</sst>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F153" sqref="F153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247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249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148684.2105263158</v>
      </c>
      <c r="H9" s="50">
        <f aca="true" t="shared" si="0" ref="H9:I18">H$13*$F9/$F$13</f>
        <v>137500</v>
      </c>
      <c r="I9" s="51">
        <f t="shared" si="0"/>
        <v>129605.26315789473</v>
      </c>
      <c r="N9" s="52">
        <f>ROUND(IF($N$8=1,$G9,IF($N$8=2,$H9,IF($N$8=3,$I9,IF($N$8=4,$J9,IF($N$8=5,$K9,IF($N$8=6,$L9)))))),1)</f>
        <v>148684.2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175447.36842105264</v>
      </c>
      <c r="H10" s="50">
        <f t="shared" si="0"/>
        <v>162250</v>
      </c>
      <c r="I10" s="51">
        <f t="shared" si="0"/>
        <v>152934.2105263158</v>
      </c>
      <c r="N10" s="52">
        <f aca="true" t="shared" si="1" ref="N10:N48">ROUND(IF($N$8=1,$G10,IF($N$8=2,$H10,IF($N$8=3,$I10,IF($N$8=4,$J10,IF($N$8=5,$K10,IF($N$8=6,$L10)))))),1)</f>
        <v>175447.4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191059.2105263158</v>
      </c>
      <c r="H11" s="50">
        <f t="shared" si="0"/>
        <v>176687.5</v>
      </c>
      <c r="I11" s="51">
        <f t="shared" si="0"/>
        <v>166542.76315789472</v>
      </c>
      <c r="N11" s="52">
        <f t="shared" si="1"/>
        <v>191059.2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206671.05263157893</v>
      </c>
      <c r="H12" s="50">
        <f t="shared" si="0"/>
        <v>191125</v>
      </c>
      <c r="I12" s="51">
        <f t="shared" si="0"/>
        <v>180151.31578947368</v>
      </c>
      <c r="N12" s="52">
        <f t="shared" si="1"/>
        <v>206671.1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226000</v>
      </c>
      <c r="H13" s="12">
        <v>209000</v>
      </c>
      <c r="I13" s="13">
        <v>197000</v>
      </c>
      <c r="J13" s="24"/>
      <c r="K13" s="24"/>
      <c r="L13" s="24"/>
      <c r="N13" s="52">
        <f t="shared" si="1"/>
        <v>226000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245328.94736842104</v>
      </c>
      <c r="H14" s="50">
        <f t="shared" si="0"/>
        <v>226875</v>
      </c>
      <c r="I14" s="51">
        <f t="shared" si="0"/>
        <v>213848.68421052632</v>
      </c>
      <c r="N14" s="52">
        <f t="shared" si="1"/>
        <v>245328.9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266888.15789473685</v>
      </c>
      <c r="H15" s="50">
        <f t="shared" si="0"/>
        <v>246812.5</v>
      </c>
      <c r="I15" s="51">
        <f t="shared" si="0"/>
        <v>232641.44736842104</v>
      </c>
      <c r="N15" s="52">
        <f t="shared" si="1"/>
        <v>266888.2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288447.36842105264</v>
      </c>
      <c r="H16" s="50">
        <f t="shared" si="0"/>
        <v>266750</v>
      </c>
      <c r="I16" s="51">
        <f t="shared" si="0"/>
        <v>251434.2105263158</v>
      </c>
      <c r="N16" s="52">
        <f t="shared" si="1"/>
        <v>288447.4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341973.6842105263</v>
      </c>
      <c r="H17" s="50">
        <f t="shared" si="0"/>
        <v>316249.99999999994</v>
      </c>
      <c r="I17" s="51">
        <f t="shared" si="0"/>
        <v>298092.10526315786</v>
      </c>
      <c r="N17" s="52">
        <f t="shared" si="1"/>
        <v>341973.7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402934.2105263158</v>
      </c>
      <c r="H18" s="50">
        <f t="shared" si="0"/>
        <v>372625</v>
      </c>
      <c r="I18" s="51">
        <f t="shared" si="0"/>
        <v>351230.2631578947</v>
      </c>
      <c r="N18" s="52">
        <f t="shared" si="1"/>
        <v>402934.2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152302.63157894736</v>
      </c>
      <c r="H19" s="50">
        <f aca="true" t="shared" si="2" ref="H19:I22">H$23*$F19/$F$23</f>
        <v>150263.15789473685</v>
      </c>
      <c r="I19" s="51">
        <f t="shared" si="2"/>
        <v>141052.63157894736</v>
      </c>
      <c r="N19" s="52">
        <f t="shared" si="1"/>
        <v>152302.6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179717.1052631579</v>
      </c>
      <c r="H20" s="50">
        <f t="shared" si="2"/>
        <v>177310.52631578947</v>
      </c>
      <c r="I20" s="51">
        <f t="shared" si="2"/>
        <v>166442.1052631579</v>
      </c>
      <c r="N20" s="52">
        <f t="shared" si="1"/>
        <v>179717.1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195708.88157894736</v>
      </c>
      <c r="H21" s="50">
        <f t="shared" si="2"/>
        <v>193088.15789473685</v>
      </c>
      <c r="I21" s="51">
        <f t="shared" si="2"/>
        <v>181252.63157894736</v>
      </c>
      <c r="N21" s="52">
        <f t="shared" si="1"/>
        <v>195708.9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211700.65789473683</v>
      </c>
      <c r="H22" s="50">
        <f t="shared" si="2"/>
        <v>208865.7894736842</v>
      </c>
      <c r="I22" s="51">
        <f t="shared" si="2"/>
        <v>196063.15789473685</v>
      </c>
      <c r="N22" s="52">
        <f t="shared" si="1"/>
        <v>211700.7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231500</v>
      </c>
      <c r="H23" s="12">
        <v>228400</v>
      </c>
      <c r="I23" s="12">
        <v>214400</v>
      </c>
      <c r="J23" s="24"/>
      <c r="K23" s="24"/>
      <c r="L23" s="24"/>
      <c r="N23" s="52">
        <f t="shared" si="1"/>
        <v>231500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251299.34210526315</v>
      </c>
      <c r="H24" s="50">
        <f t="shared" si="3"/>
        <v>247934.2105263158</v>
      </c>
      <c r="I24" s="51">
        <f t="shared" si="3"/>
        <v>232736.84210526315</v>
      </c>
      <c r="N24" s="52">
        <f t="shared" si="1"/>
        <v>251299.3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273383.2236842105</v>
      </c>
      <c r="H25" s="50">
        <f t="shared" si="3"/>
        <v>269722.36842105264</v>
      </c>
      <c r="I25" s="51">
        <f t="shared" si="3"/>
        <v>253189.47368421053</v>
      </c>
      <c r="N25" s="52">
        <f t="shared" si="1"/>
        <v>273383.2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295467.10526315786</v>
      </c>
      <c r="H26" s="50">
        <f t="shared" si="3"/>
        <v>291510.5263157895</v>
      </c>
      <c r="I26" s="51">
        <f t="shared" si="3"/>
        <v>273642.10526315786</v>
      </c>
      <c r="N26" s="52">
        <f t="shared" si="1"/>
        <v>295467.1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350296.05263157893</v>
      </c>
      <c r="H27" s="50">
        <f t="shared" si="3"/>
        <v>345605.2631578947</v>
      </c>
      <c r="I27" s="51">
        <f t="shared" si="3"/>
        <v>324421.05263157893</v>
      </c>
      <c r="N27" s="52">
        <f t="shared" si="1"/>
        <v>350296.1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412740.13157894736</v>
      </c>
      <c r="H28" s="50">
        <f t="shared" si="3"/>
        <v>407213.15789473685</v>
      </c>
      <c r="I28" s="51">
        <f t="shared" si="3"/>
        <v>382252.63157894736</v>
      </c>
      <c r="N28" s="52">
        <f t="shared" si="1"/>
        <v>412740.1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157236.84210526315</v>
      </c>
      <c r="H29" s="50">
        <f aca="true" t="shared" si="4" ref="H29:I32">H$33*$F29/$F$33</f>
        <v>151973.68421052632</v>
      </c>
      <c r="I29" s="51">
        <f t="shared" si="4"/>
        <v>140789.47368421053</v>
      </c>
      <c r="N29" s="52">
        <f t="shared" si="1"/>
        <v>157236.8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185539.47368421053</v>
      </c>
      <c r="H30" s="50">
        <f t="shared" si="4"/>
        <v>179328.94736842104</v>
      </c>
      <c r="I30" s="51">
        <f t="shared" si="4"/>
        <v>166131.57894736843</v>
      </c>
      <c r="N30" s="52">
        <f t="shared" si="1"/>
        <v>185539.5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202049.34210526315</v>
      </c>
      <c r="H31" s="50">
        <f t="shared" si="4"/>
        <v>195286.18421052632</v>
      </c>
      <c r="I31" s="51">
        <f t="shared" si="4"/>
        <v>180914.47368421053</v>
      </c>
      <c r="N31" s="52">
        <f t="shared" si="1"/>
        <v>202049.3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218559.2105263158</v>
      </c>
      <c r="H32" s="50">
        <f t="shared" si="4"/>
        <v>211243.42105263157</v>
      </c>
      <c r="I32" s="51">
        <f t="shared" si="4"/>
        <v>195697.36842105264</v>
      </c>
      <c r="N32" s="52">
        <f t="shared" si="1"/>
        <v>218559.2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239000</v>
      </c>
      <c r="H33" s="12">
        <v>231000</v>
      </c>
      <c r="I33" s="12">
        <v>214000</v>
      </c>
      <c r="J33" s="24"/>
      <c r="K33" s="24"/>
      <c r="L33" s="24"/>
      <c r="N33" s="52">
        <f t="shared" si="1"/>
        <v>239000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259440.7894736842</v>
      </c>
      <c r="H34" s="50">
        <f t="shared" si="5"/>
        <v>250756.57894736843</v>
      </c>
      <c r="I34" s="51">
        <f t="shared" si="5"/>
        <v>232302.63157894736</v>
      </c>
      <c r="N34" s="52">
        <f t="shared" si="1"/>
        <v>259440.8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282240.13157894736</v>
      </c>
      <c r="H35" s="50">
        <f t="shared" si="5"/>
        <v>272792.7631578947</v>
      </c>
      <c r="I35" s="51">
        <f t="shared" si="5"/>
        <v>252717.1052631579</v>
      </c>
      <c r="N35" s="52">
        <f t="shared" si="1"/>
        <v>282240.1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305039.4736842105</v>
      </c>
      <c r="H36" s="50">
        <f t="shared" si="5"/>
        <v>294828.94736842107</v>
      </c>
      <c r="I36" s="51">
        <f t="shared" si="5"/>
        <v>273131.5789473684</v>
      </c>
      <c r="N36" s="52">
        <f t="shared" si="1"/>
        <v>305039.5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361644.7368421053</v>
      </c>
      <c r="H37" s="50">
        <f t="shared" si="5"/>
        <v>349539.4736842105</v>
      </c>
      <c r="I37" s="51">
        <f t="shared" si="5"/>
        <v>323815.78947368416</v>
      </c>
      <c r="N37" s="52">
        <f t="shared" si="1"/>
        <v>361644.7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426111.84210526315</v>
      </c>
      <c r="H38" s="50">
        <f t="shared" si="5"/>
        <v>411848.6842105263</v>
      </c>
      <c r="I38" s="51">
        <f t="shared" si="5"/>
        <v>381539.4736842105</v>
      </c>
      <c r="N38" s="52">
        <f t="shared" si="1"/>
        <v>426111.8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161348.68421052632</v>
      </c>
      <c r="H39" s="50">
        <f aca="true" t="shared" si="6" ref="H39:I42">H$43*$F39/$F$43</f>
        <v>154934.2105263158</v>
      </c>
      <c r="I39" s="51">
        <f t="shared" si="6"/>
        <v>146217.1052631579</v>
      </c>
      <c r="N39" s="52">
        <f t="shared" si="1"/>
        <v>161348.7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190391.44736842104</v>
      </c>
      <c r="H40" s="50">
        <f t="shared" si="6"/>
        <v>182822.36842105264</v>
      </c>
      <c r="I40" s="51">
        <f t="shared" si="6"/>
        <v>172536.18421052632</v>
      </c>
      <c r="N40" s="52">
        <f t="shared" si="1"/>
        <v>190391.4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207333.05921052632</v>
      </c>
      <c r="H41" s="50">
        <f t="shared" si="6"/>
        <v>199090.4605263158</v>
      </c>
      <c r="I41" s="51">
        <f t="shared" si="6"/>
        <v>187888.9802631579</v>
      </c>
      <c r="N41" s="52">
        <f t="shared" si="1"/>
        <v>207333.1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224274.67105263157</v>
      </c>
      <c r="H42" s="50">
        <f t="shared" si="6"/>
        <v>215358.55263157893</v>
      </c>
      <c r="I42" s="51">
        <f t="shared" si="6"/>
        <v>203241.77631578947</v>
      </c>
      <c r="N42" s="52">
        <f t="shared" si="1"/>
        <v>224274.7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245250</v>
      </c>
      <c r="H43" s="12">
        <v>235500</v>
      </c>
      <c r="I43" s="12">
        <v>222250</v>
      </c>
      <c r="J43" s="24"/>
      <c r="K43" s="24"/>
      <c r="L43" s="24"/>
      <c r="N43" s="52">
        <f t="shared" si="1"/>
        <v>245250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266225.3289473684</v>
      </c>
      <c r="H44" s="50">
        <f t="shared" si="7"/>
        <v>255641.44736842104</v>
      </c>
      <c r="I44" s="51">
        <f t="shared" si="7"/>
        <v>241258.22368421053</v>
      </c>
      <c r="N44" s="52">
        <f t="shared" si="1"/>
        <v>266225.3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289620.8881578947</v>
      </c>
      <c r="H45" s="50">
        <f t="shared" si="7"/>
        <v>278106.90789473685</v>
      </c>
      <c r="I45" s="51">
        <f t="shared" si="7"/>
        <v>262459.7039473684</v>
      </c>
      <c r="N45" s="52">
        <f t="shared" si="1"/>
        <v>289620.9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313016.44736842107</v>
      </c>
      <c r="H46" s="50">
        <f t="shared" si="7"/>
        <v>300572.36842105264</v>
      </c>
      <c r="I46" s="51">
        <f t="shared" si="7"/>
        <v>283661.1842105263</v>
      </c>
      <c r="N46" s="52">
        <f t="shared" si="1"/>
        <v>313016.4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371101.9736842105</v>
      </c>
      <c r="H47" s="50">
        <f t="shared" si="7"/>
        <v>356348.6842105263</v>
      </c>
      <c r="I47" s="51">
        <f t="shared" si="7"/>
        <v>336299.3421052631</v>
      </c>
      <c r="N47" s="52">
        <f t="shared" si="1"/>
        <v>371102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437254.9342105263</v>
      </c>
      <c r="H48" s="50">
        <f t="shared" si="7"/>
        <v>419871.7105263158</v>
      </c>
      <c r="I48" s="51">
        <f t="shared" si="7"/>
        <v>396248.35526315786</v>
      </c>
      <c r="N48" s="52">
        <f t="shared" si="1"/>
        <v>437254.9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207838.98305084746</v>
      </c>
      <c r="H49" s="50">
        <f>H$50*$F49/$F$50</f>
        <v>199576.2711864407</v>
      </c>
      <c r="I49" s="51">
        <f>I$50*$F49/$F$50</f>
        <v>188347.45762711865</v>
      </c>
      <c r="N49" s="52">
        <f aca="true" t="shared" si="8" ref="N49:N95">ROUND(IF($N$8=1,$G49,IF($N$8=2,$H49,IF($N$8=3,$I49,IF($N$8=4,$J49,IF($N$8=5,$K49,IF($N$8=6,$L49)))))),1)</f>
        <v>207839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245250</v>
      </c>
      <c r="H50" s="12">
        <v>235500</v>
      </c>
      <c r="I50" s="12">
        <v>222250</v>
      </c>
      <c r="N50" s="52">
        <f t="shared" si="8"/>
        <v>245250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290974.57627118647</v>
      </c>
      <c r="H51" s="50">
        <f t="shared" si="9"/>
        <v>279406.77966101695</v>
      </c>
      <c r="I51" s="51">
        <f t="shared" si="9"/>
        <v>263686.4406779661</v>
      </c>
      <c r="N51" s="52">
        <f t="shared" si="8"/>
        <v>290974.6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342934.3220338983</v>
      </c>
      <c r="H52" s="50">
        <f t="shared" si="9"/>
        <v>329300.8474576271</v>
      </c>
      <c r="I52" s="51">
        <f t="shared" si="9"/>
        <v>310773.3050847458</v>
      </c>
      <c r="N52" s="52">
        <f t="shared" si="8"/>
        <v>342934.3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185714.3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209857.1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221400</v>
      </c>
      <c r="I55" s="51">
        <f>I$56*$F55/$F$56</f>
        <v>213300</v>
      </c>
      <c r="N55" s="52">
        <f t="shared" si="8"/>
        <v>234000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260000</v>
      </c>
      <c r="H56" s="12">
        <v>246000</v>
      </c>
      <c r="I56" s="13">
        <v>237000</v>
      </c>
      <c r="J56" s="22"/>
      <c r="K56" s="22"/>
      <c r="L56" s="22"/>
      <c r="N56" s="52">
        <f t="shared" si="8"/>
        <v>260000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284142.9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308285.7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332428.6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358428.6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185714.3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209857.1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221400</v>
      </c>
      <c r="I63" s="68">
        <f t="shared" si="12"/>
        <v>213300</v>
      </c>
      <c r="N63" s="52">
        <f t="shared" si="8"/>
        <v>234000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260000</v>
      </c>
      <c r="H64" s="12">
        <v>246000</v>
      </c>
      <c r="I64" s="13">
        <v>237000</v>
      </c>
      <c r="J64" s="22"/>
      <c r="K64" s="22"/>
      <c r="L64" s="22"/>
      <c r="N64" s="52">
        <f t="shared" si="8"/>
        <v>260000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284142.9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308285.7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332428.6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358428.6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185714.3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209857.1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221400</v>
      </c>
      <c r="I71" s="68">
        <f t="shared" si="14"/>
        <v>213300</v>
      </c>
      <c r="N71" s="52">
        <f t="shared" si="8"/>
        <v>234000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260000</v>
      </c>
      <c r="H72" s="12">
        <v>246000</v>
      </c>
      <c r="I72" s="13">
        <v>237000</v>
      </c>
      <c r="J72" s="22"/>
      <c r="K72" s="22"/>
      <c r="L72" s="22"/>
      <c r="N72" s="52">
        <f t="shared" si="8"/>
        <v>260000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284142.9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308285.7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332428.6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358428.6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185714.3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209857.1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221400</v>
      </c>
      <c r="I79" s="68">
        <f t="shared" si="16"/>
        <v>213300</v>
      </c>
      <c r="N79" s="52">
        <f t="shared" si="8"/>
        <v>234000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260000</v>
      </c>
      <c r="H80" s="12">
        <v>246000</v>
      </c>
      <c r="I80" s="13">
        <v>237000</v>
      </c>
      <c r="J80" s="22"/>
      <c r="K80" s="22"/>
      <c r="L80" s="22"/>
      <c r="N80" s="52">
        <f t="shared" si="8"/>
        <v>260000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284142.9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308285.7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332428.6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358428.6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185714.3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209857.1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221400</v>
      </c>
      <c r="I87" s="68">
        <f t="shared" si="18"/>
        <v>213300</v>
      </c>
      <c r="N87" s="52">
        <f t="shared" si="8"/>
        <v>234000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260000</v>
      </c>
      <c r="H88" s="12">
        <v>246000</v>
      </c>
      <c r="I88" s="13">
        <v>237000</v>
      </c>
      <c r="J88" s="22"/>
      <c r="K88" s="22"/>
      <c r="L88" s="22"/>
      <c r="N88" s="52">
        <f t="shared" si="8"/>
        <v>260000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284142.9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308285.7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332428.6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358428.6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546153.8461538461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546153.8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568000</v>
      </c>
      <c r="H94" s="12">
        <v>527000</v>
      </c>
      <c r="I94" s="13">
        <v>502000</v>
      </c>
      <c r="J94" s="22"/>
      <c r="K94" s="22"/>
      <c r="L94" s="22"/>
      <c r="N94" s="52">
        <f t="shared" si="8"/>
        <v>568000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589846.1538461539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589846.2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393920.97560975613</v>
      </c>
      <c r="H104" s="69">
        <f>H$105*$F104/$F$105</f>
        <v>365735.6097560976</v>
      </c>
      <c r="I104" s="68">
        <f>I$105*$F104/$F$105</f>
        <v>348077.0731707317</v>
      </c>
      <c r="N104" s="52">
        <f t="shared" si="20"/>
        <v>393921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403769</v>
      </c>
      <c r="H105" s="12">
        <v>374879</v>
      </c>
      <c r="I105" s="13">
        <v>356779</v>
      </c>
      <c r="J105" s="22"/>
      <c r="K105" s="22"/>
      <c r="L105" s="22"/>
      <c r="N105" s="52">
        <f t="shared" si="20"/>
        <v>403769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413617.0243902439</v>
      </c>
      <c r="H106" s="69">
        <f>H$105*$F106/$F$105</f>
        <v>384022.3902439025</v>
      </c>
      <c r="I106" s="68">
        <f>I$105*$F106/$F$105</f>
        <v>365480.92682926834</v>
      </c>
      <c r="N106" s="52">
        <f t="shared" si="20"/>
        <v>413617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393920.97560975613</v>
      </c>
      <c r="H107" s="69">
        <f>H$108*$F107/$F$108</f>
        <v>365735.6097560976</v>
      </c>
      <c r="I107" s="68">
        <f>I$108*$F107/$F$108</f>
        <v>348077.0731707317</v>
      </c>
      <c r="N107" s="52">
        <f t="shared" si="20"/>
        <v>393921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403769</v>
      </c>
      <c r="H108" s="12">
        <v>374879</v>
      </c>
      <c r="I108" s="13">
        <v>356779</v>
      </c>
      <c r="J108" s="22"/>
      <c r="K108" s="22"/>
      <c r="L108" s="22"/>
      <c r="N108" s="52">
        <f t="shared" si="20"/>
        <v>403769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413617.0243902439</v>
      </c>
      <c r="H109" s="69">
        <f>H$108*$F109/$F$108</f>
        <v>384022.3902439025</v>
      </c>
      <c r="I109" s="68">
        <f>I$108*$F109/$F$108</f>
        <v>365480.92682926834</v>
      </c>
      <c r="N109" s="52">
        <f t="shared" si="20"/>
        <v>413617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282300.88495575223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282300.9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319000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319000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366991.1504424779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366991.2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414982.3008849558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414982.3</v>
      </c>
    </row>
    <row r="114" spans="1:14" ht="22.5" customHeight="1">
      <c r="A114" s="22" t="s">
        <v>122</v>
      </c>
      <c r="B114" s="93">
        <v>4</v>
      </c>
      <c r="C114" s="94" t="s">
        <v>244</v>
      </c>
      <c r="D114" s="94"/>
      <c r="E114" s="70" t="s">
        <v>37</v>
      </c>
      <c r="F114" s="71">
        <v>1</v>
      </c>
      <c r="G114" s="69">
        <f>G$115*$F114/$F$115</f>
        <v>282300.88495575223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282300.9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319000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319000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366991.1504424779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366991.2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414982.3008849558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414982.3</v>
      </c>
    </row>
    <row r="118" spans="1:14" ht="22.5" customHeight="1">
      <c r="A118" s="22" t="s">
        <v>115</v>
      </c>
      <c r="B118" s="93">
        <v>5</v>
      </c>
      <c r="C118" s="94" t="s">
        <v>245</v>
      </c>
      <c r="D118" s="94"/>
      <c r="E118" s="91" t="s">
        <v>32</v>
      </c>
      <c r="F118" s="92">
        <v>1</v>
      </c>
      <c r="G118" s="90">
        <f>G$119*$F118/$F$119</f>
        <v>330933.98058252427</v>
      </c>
      <c r="H118" s="90">
        <f>H$119*$F118/$F$119</f>
        <v>307254.36893203884</v>
      </c>
      <c r="I118" s="89">
        <f>I$119*$F118/$F$119</f>
        <v>292419.41747572814</v>
      </c>
      <c r="N118" s="52">
        <f t="shared" si="20"/>
        <v>330934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340862</v>
      </c>
      <c r="H119" s="12">
        <v>316472</v>
      </c>
      <c r="I119" s="13">
        <v>301192</v>
      </c>
      <c r="J119" s="22"/>
      <c r="K119" s="22"/>
      <c r="L119" s="22"/>
      <c r="N119" s="52">
        <f t="shared" si="20"/>
        <v>340862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350790.01941747573</v>
      </c>
      <c r="H120" s="90">
        <f>H$119*$F120/$F$119</f>
        <v>325689.63106796116</v>
      </c>
      <c r="I120" s="89">
        <f>I$119*$F120/$F$119</f>
        <v>309964.58252427186</v>
      </c>
      <c r="N120" s="52">
        <f t="shared" si="20"/>
        <v>350790</v>
      </c>
    </row>
    <row r="121" spans="1:14" ht="22.5" customHeight="1">
      <c r="A121" s="22" t="s">
        <v>238</v>
      </c>
      <c r="B121" s="93">
        <v>6</v>
      </c>
      <c r="C121" s="94" t="s">
        <v>246</v>
      </c>
      <c r="D121" s="94"/>
      <c r="E121" s="70" t="s">
        <v>32</v>
      </c>
      <c r="F121" s="71">
        <v>1</v>
      </c>
      <c r="G121" s="69">
        <f>G$122*$F121/$F$122</f>
        <v>373106.862745098</v>
      </c>
      <c r="H121" s="69">
        <f>H$122*$F121/$F$122</f>
        <v>346410.7843137255</v>
      </c>
      <c r="I121" s="68">
        <f>I$122*$F121/$F$122</f>
        <v>329685.29411764705</v>
      </c>
      <c r="N121" s="52">
        <f t="shared" si="20"/>
        <v>373106.9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380569</v>
      </c>
      <c r="H122" s="12">
        <v>353339</v>
      </c>
      <c r="I122" s="13">
        <v>336279</v>
      </c>
      <c r="J122" s="22"/>
      <c r="K122" s="22"/>
      <c r="L122" s="22"/>
      <c r="N122" s="52">
        <f t="shared" si="20"/>
        <v>380569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388031.137254902</v>
      </c>
      <c r="H123" s="69">
        <f>H$122*$F123/$F$122</f>
        <v>360267.2156862745</v>
      </c>
      <c r="I123" s="68">
        <f>I$122*$F123/$F$122</f>
        <v>342872.70588235295</v>
      </c>
      <c r="N123" s="52">
        <f t="shared" si="20"/>
        <v>388031.1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518181.8181818181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518181.8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570000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570000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642545.4545454545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642545.5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720272.7272727272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720272.7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535211.2676056338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535211.3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570000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570000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604788.7323943662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604788.7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535211.2676056338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535211.3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570000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570000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604788.7323943662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604788.7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250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248</v>
      </c>
      <c r="E141" s="26" t="s">
        <v>53</v>
      </c>
      <c r="F141" s="36">
        <v>19918</v>
      </c>
      <c r="G141" s="55">
        <v>1.02</v>
      </c>
      <c r="H141" s="57">
        <f>F141*G141</f>
        <v>20316.36</v>
      </c>
      <c r="K141" s="73"/>
      <c r="L141" s="73"/>
      <c r="N141" s="76">
        <f>ROUND(F141,1)</f>
        <v>19918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14855</v>
      </c>
      <c r="G142" s="55">
        <v>1.03</v>
      </c>
      <c r="H142" s="57">
        <f>F142*G142</f>
        <v>15300.65</v>
      </c>
      <c r="K142" s="73"/>
      <c r="L142" s="73"/>
      <c r="N142" s="76">
        <f>ROUND(F142,1)</f>
        <v>14855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250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19918</v>
      </c>
      <c r="G151" s="55">
        <v>1.02</v>
      </c>
      <c r="H151" s="57">
        <f>F151*G151</f>
        <v>20316.36</v>
      </c>
      <c r="K151" s="73"/>
      <c r="L151" s="73"/>
      <c r="N151" s="76">
        <f>ROUND(F151,1)</f>
        <v>19918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14855</v>
      </c>
      <c r="G152" s="55">
        <v>1.03</v>
      </c>
      <c r="H152" s="57">
        <f>F152*G152</f>
        <v>15300.65</v>
      </c>
      <c r="K152" s="73"/>
      <c r="L152" s="73"/>
      <c r="N152" s="76">
        <f>ROUND(F152,1)</f>
        <v>14855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2021-11-11T01:55:14Z</dcterms:modified>
  <cp:category/>
  <cp:version/>
  <cp:contentType/>
  <cp:contentStatus/>
</cp:coreProperties>
</file>